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vAdIXEopESlUuvz4CEzPlwkgj1iTH8GgwjZf/OAyZBOgkMhqIcpoRzXfT/SWloQ4K6FsB08NqNPzAX+voNEgA==" workbookSaltValue="huRYBy8JYxtqu72eMfvsOA==" workbookSpinCount="100000" lockStructure="1"/>
  <bookViews>
    <workbookView xWindow="240" yWindow="405" windowWidth="14805" windowHeight="7710"/>
  </bookViews>
  <sheets>
    <sheet name="Лист1" sheetId="5" r:id="rId1"/>
  </sheets>
  <definedNames>
    <definedName name="_xlnm.Print_Area" localSheetId="0">Лист1!$A$1:$Z$44</definedName>
  </definedNames>
  <calcPr calcId="152511"/>
</workbook>
</file>

<file path=xl/calcChain.xml><?xml version="1.0" encoding="utf-8"?>
<calcChain xmlns="http://schemas.openxmlformats.org/spreadsheetml/2006/main">
  <c r="K18" i="5" l="1"/>
  <c r="K32" i="5"/>
  <c r="K30" i="5"/>
  <c r="K29" i="5"/>
  <c r="R36" i="5" l="1"/>
  <c r="M32" i="5"/>
  <c r="M30" i="5"/>
  <c r="M29" i="5"/>
  <c r="J28" i="5"/>
  <c r="M31" i="5"/>
  <c r="J31" i="5"/>
  <c r="K31" i="5"/>
  <c r="I31" i="5"/>
  <c r="K28" i="5"/>
  <c r="I28" i="5"/>
  <c r="J26" i="5"/>
  <c r="N26" i="5"/>
  <c r="O26" i="5"/>
  <c r="P26" i="5"/>
  <c r="I26" i="5"/>
  <c r="K25" i="5"/>
  <c r="M25" i="5"/>
  <c r="K24" i="5"/>
  <c r="M23" i="5"/>
  <c r="I20" i="5"/>
  <c r="M18" i="5"/>
  <c r="M28" i="5" l="1"/>
  <c r="K23" i="5"/>
  <c r="M24" i="5"/>
  <c r="M27" i="5" l="1"/>
  <c r="M26" i="5" s="1"/>
  <c r="K27" i="5"/>
  <c r="K26" i="5" s="1"/>
  <c r="K22" i="5"/>
  <c r="K19" i="5"/>
  <c r="M17" i="5"/>
  <c r="K16" i="5"/>
  <c r="M15" i="5"/>
  <c r="P14" i="5"/>
  <c r="O14" i="5"/>
  <c r="N14" i="5"/>
  <c r="I14" i="5"/>
  <c r="I33" i="5" s="1"/>
  <c r="M21" i="5" l="1"/>
  <c r="J20" i="5"/>
  <c r="K21" i="5"/>
  <c r="K20" i="5" s="1"/>
  <c r="K17" i="5"/>
  <c r="K15" i="5"/>
  <c r="M22" i="5"/>
  <c r="M16" i="5"/>
  <c r="M19" i="5"/>
  <c r="J14" i="5"/>
  <c r="J33" i="5" l="1"/>
  <c r="M20" i="5"/>
  <c r="K14" i="5"/>
  <c r="K33" i="5" s="1"/>
  <c r="M14" i="5"/>
  <c r="M33" i="5" s="1"/>
</calcChain>
</file>

<file path=xl/sharedStrings.xml><?xml version="1.0" encoding="utf-8"?>
<sst xmlns="http://schemas.openxmlformats.org/spreadsheetml/2006/main" count="135" uniqueCount="94">
  <si>
    <t>1.1.</t>
  </si>
  <si>
    <t>1.2.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</si>
  <si>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</si>
  <si>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</si>
  <si>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</si>
  <si>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</si>
  <si>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</si>
  <si>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</si>
  <si>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</si>
  <si>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</si>
  <si>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</si>
  <si>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</si>
  <si>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</si>
  <si>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</si>
  <si>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1.3.</t>
  </si>
  <si>
    <t>2.2.</t>
  </si>
  <si>
    <t>2.3.</t>
  </si>
  <si>
    <t>2.4.</t>
  </si>
  <si>
    <t>проект</t>
  </si>
  <si>
    <t>5.1.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</si>
  <si>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</si>
  <si>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</si>
  <si>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</si>
  <si>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</si>
  <si>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</si>
  <si>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</si>
  <si>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Акционерное общество "Атырауская теплоэлектроцентраль", производство и снабжение тепловой энергией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</si>
  <si>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</si>
  <si>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</si>
  <si>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</si>
  <si>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</si>
  <si>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</si>
  <si>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</si>
  <si>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</si>
  <si>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</si>
  <si>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</si>
  <si>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</si>
  <si>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</si>
  <si>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</si>
  <si>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</si>
  <si>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</si>
  <si>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>Откло-нение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</si>
  <si>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</si>
  <si>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</si>
  <si>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</si>
  <si>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</si>
  <si>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</si>
  <si>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</si>
  <si>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</si>
  <si>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</si>
  <si>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</si>
  <si>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1. Оборудование для турбинного цеха</t>
  </si>
  <si>
    <t>Производство и снабжение тепловой энергией потребителей г.Атырау</t>
  </si>
  <si>
    <t>1.4.</t>
  </si>
  <si>
    <t>2. Оборудование для котельного цеха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</si>
  <si>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</si>
  <si>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</si>
  <si>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</si>
  <si>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</si>
  <si>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</si>
  <si>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</si>
  <si>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</si>
  <si>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</si>
  <si>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</si>
  <si>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</si>
  <si>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</si>
  <si>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</si>
  <si>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</si>
  <si>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</si>
  <si>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</si>
  <si>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Информация  об ожидаемом исполнении инвестиционной программы на 2020 год по итогам 2020 года.</t>
  </si>
  <si>
    <t>Приобретение  и монтаж  деаэраторов типа ДП-225/65 (замена 1-3 очереди)</t>
  </si>
  <si>
    <t>2020 год</t>
  </si>
  <si>
    <t>1.5.</t>
  </si>
  <si>
    <t>Приобретение и монтаж насосов типа Д6300 с электродвигателем</t>
  </si>
  <si>
    <t>Приобретение и монтаж подогреватели     сетевой   воды   типа  ПСВ-500-3-23 для замена БО№2</t>
  </si>
  <si>
    <t xml:space="preserve">Приобретение   и  монтаж мостового кран г/п -50тн. для турбинного цеха (II-этап)    </t>
  </si>
  <si>
    <t>Приобретение  и монтаж АНДк 250-105а с электродвигателей (для КЭНов т/а ст.№6,7).</t>
  </si>
  <si>
    <t>Приобретение насосов КНС тип насоса АР-150 с эл.двигателем</t>
  </si>
  <si>
    <t xml:space="preserve">Приобретение   и  монтаж мостового  кран г/п -30тн. для котельного цеха  (II-этап)   </t>
  </si>
  <si>
    <t xml:space="preserve">Приобретение  редукторов  РВП котлов  ТГМ -151Б МПО-2-18Вк-81,6-5,5/18 (для  котлов ст.№8,9)  </t>
  </si>
  <si>
    <t>Приобретение и монтаж  электродвигателя  АО-2-42-4  5,5кВ,1450об/мин (для РВП котла  ст№8,9)</t>
  </si>
  <si>
    <t>Приобретение насосов КНС тип насоса АР-100 с эл.двигателем</t>
  </si>
  <si>
    <t>3. Проектные  работы</t>
  </si>
  <si>
    <t xml:space="preserve">Проектирование отстойника  сборных вод с ХВО V-1200м3 </t>
  </si>
  <si>
    <t xml:space="preserve">4. Монтажно-строительные работы </t>
  </si>
  <si>
    <t>4.2.</t>
  </si>
  <si>
    <t>5. Энергетическое оборудование</t>
  </si>
  <si>
    <t xml:space="preserve">Приобретение и монтаж  по установки  обратного осмоса  произв. 75м³. (II-этап)       </t>
  </si>
  <si>
    <t xml:space="preserve">Строительство площадки отстойника  сборных вод с ХВО V-1200м3 </t>
  </si>
  <si>
    <t xml:space="preserve">Приобретение оборудования и монтаж котлоагрегата  ТГМ-151Б ст.№15  (II-этап)     </t>
  </si>
  <si>
    <t>Рост износа основных средств находится в пределах естественного износа, соответствующего общему техническому ресурсу их работы.</t>
  </si>
  <si>
    <t>Аварий нет</t>
  </si>
  <si>
    <t>В настоящее время материал по корректировке   утвержденной инвестиционной программы АО "Атырауская ТЭЦ" по регулируемой услуге по производству и снабжению тепловой энергией на 2020 год по мероприятиям, сохраняя сумму затрат по инвестиционной  составляющей на 2020 год на уровне, принятой в утвержденной тарифной смете на  2016-2020 годы  находится на рассмотрении в Департаменте Комитета по регулированию естественных монополий Министерства национальной экономики РК по Атырауской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</si>
</sst>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textRotation="90" wrapText="1"/>
    </xf>
    <xf numFmtId="43" fontId="9" fillId="0" borderId="1" xfId="0" applyNumberFormat="1" applyFont="1" applyFill="1" applyBorder="1"/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3" fontId="3" fillId="0" borderId="1" xfId="0" applyNumberFormat="1" applyFont="1" applyFill="1" applyBorder="1" applyAlignment="1">
      <alignment vertical="top"/>
    </xf>
    <xf numFmtId="43" fontId="3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 wrapText="1"/>
    </xf>
    <xf numFmtId="43" fontId="3" fillId="0" borderId="1" xfId="1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43" fontId="9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43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vertical="center"/>
    </xf>
    <xf numFmtId="43" fontId="3" fillId="0" borderId="1" xfId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43" fontId="3" fillId="0" borderId="1" xfId="1" applyFont="1" applyFill="1" applyBorder="1"/>
    <xf numFmtId="4" fontId="3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4" fontId="3" fillId="0" borderId="0" xfId="0" applyNumberFormat="1" applyFont="1" applyFill="1"/>
    <xf numFmtId="43" fontId="3" fillId="0" borderId="0" xfId="1" applyFont="1" applyFill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43" fontId="3" fillId="0" borderId="3" xfId="0" applyNumberFormat="1" applyFont="1" applyFill="1" applyBorder="1" applyAlignment="1">
      <alignment vertical="top"/>
    </xf>
    <xf numFmtId="0" fontId="3" fillId="0" borderId="3" xfId="0" applyNumberFormat="1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top"/>
    </xf>
    <xf numFmtId="43" fontId="3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textRotation="90"/>
    </xf>
    <xf numFmtId="0" fontId="3" fillId="0" borderId="3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center" vertical="top" wrapText="1"/>
    </xf>
    <xf numFmtId="43" fontId="9" fillId="0" borderId="3" xfId="0" applyNumberFormat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43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Fill="1" applyBorder="1" applyAlignment="1">
      <alignment vertical="top" wrapText="1"/>
    </xf>
    <xf numFmtId="43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tabSelected="1" topLeftCell="A37" zoomScale="80" zoomScaleNormal="80" workbookViewId="0">
      <selection activeCell="C44" sqref="C44"/>
    </sheetView>
  </sheetViews>
  <sheetFormatPr defaultRowHeight="15" x14ac:dyDescent="0.25"/>
  <cols>
    <col min="1" max="1" width="6.7109375" style="8" customWidth="1"/>
    <col min="2" max="2" width="26.85546875" style="8" customWidth="1"/>
    <col min="3" max="3" width="28.42578125" style="8" customWidth="1"/>
    <col min="4" max="4" width="9.7109375" style="9" customWidth="1"/>
    <col min="5" max="6" width="9.140625" style="8" customWidth="1"/>
    <col min="7" max="7" width="15.5703125" style="8" customWidth="1"/>
    <col min="8" max="8" width="30.42578125" style="8" hidden="1" customWidth="1"/>
    <col min="9" max="9" width="16.5703125" style="8" customWidth="1"/>
    <col min="10" max="10" width="16.140625" style="8" customWidth="1"/>
    <col min="11" max="11" width="15.7109375" style="8" customWidth="1"/>
    <col min="12" max="12" width="19.42578125" style="8" customWidth="1"/>
    <col min="13" max="13" width="15.140625" style="8" customWidth="1"/>
    <col min="14" max="14" width="10.28515625" style="8" customWidth="1"/>
    <col min="15" max="15" width="10.140625" style="8" customWidth="1"/>
    <col min="16" max="16" width="13.85546875" style="8" customWidth="1"/>
    <col min="17" max="17" width="10.42578125" style="8" customWidth="1"/>
    <col min="18" max="18" width="11.42578125" style="8" customWidth="1"/>
    <col min="19" max="19" width="10.140625" style="8" customWidth="1"/>
    <col min="20" max="20" width="10.28515625" style="8" customWidth="1"/>
    <col min="21" max="22" width="9.140625" style="8"/>
    <col min="23" max="23" width="10" style="8" customWidth="1"/>
    <col min="24" max="24" width="10.140625" style="8" customWidth="1"/>
    <col min="25" max="25" width="32.85546875" style="8" customWidth="1"/>
    <col min="26" max="26" width="21.42578125" style="8" customWidth="1"/>
    <col min="27" max="16384" width="9.140625" style="8"/>
  </cols>
  <sheetData>
    <row r="1" spans="1:26" s="4" customFormat="1" ht="15.75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3"/>
      <c r="P1" s="3"/>
      <c r="Q1" s="3"/>
      <c r="R1" s="3"/>
      <c r="S1" s="3"/>
      <c r="T1" s="3"/>
      <c r="Z1" s="74" t="s">
        <v>22</v>
      </c>
    </row>
    <row r="2" spans="1:26" s="4" customFormat="1" ht="15.75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3"/>
      <c r="P2" s="3"/>
      <c r="Q2" s="3"/>
      <c r="R2" s="3"/>
      <c r="S2" s="3"/>
      <c r="T2" s="3"/>
      <c r="Z2" s="5" t="s">
        <v>23</v>
      </c>
    </row>
    <row r="3" spans="1:26" s="4" customFormat="1" ht="15.75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3"/>
      <c r="P3" s="3"/>
      <c r="Q3" s="3"/>
      <c r="R3" s="3"/>
      <c r="S3" s="3"/>
      <c r="T3" s="3"/>
      <c r="Z3" s="5" t="s">
        <v>24</v>
      </c>
    </row>
    <row r="4" spans="1:26" ht="42" customHeight="1" x14ac:dyDescent="0.3">
      <c r="A4" s="104" t="s">
        <v>70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 t="s">
        <v>25</v>
      </c>
    </row>
    <row r="5" spans="1:26" ht="4.5" customHeight="1" x14ac:dyDescent="0.25"/>
    <row r="6" spans="1:26" s="11" customFormat="1" ht="15" customHeight="1" x14ac:dyDescent="0.2">
      <c r="A6" s="105" t="s">
        <v>26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6" s="11" customFormat="1" ht="14.25" x14ac:dyDescent="0.2">
      <c r="A7" s="10"/>
      <c r="D7" s="12"/>
      <c r="F7" s="13" t="s">
        <v>27</v>
      </c>
      <c r="G7" s="13"/>
      <c r="H7" s="13"/>
      <c r="I7" s="13"/>
      <c r="J7" s="13"/>
      <c r="K7" s="13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9" spans="1:26" ht="47.25" customHeight="1" x14ac:dyDescent="0.25">
      <c r="A9" s="101" t="s">
        <v>2</v>
      </c>
      <c r="B9" s="84" t="s">
        <v>28</v>
      </c>
      <c r="C9" s="84"/>
      <c r="D9" s="84"/>
      <c r="E9" s="84"/>
      <c r="F9" s="84"/>
      <c r="G9" s="84"/>
      <c r="H9" s="84" t="s">
        <v>29</v>
      </c>
      <c r="I9" s="84" t="s">
        <v>30</v>
      </c>
      <c r="J9" s="84"/>
      <c r="K9" s="84"/>
      <c r="L9" s="84"/>
      <c r="M9" s="99" t="s">
        <v>31</v>
      </c>
      <c r="N9" s="100"/>
      <c r="O9" s="100"/>
      <c r="P9" s="102"/>
      <c r="Q9" s="84" t="s">
        <v>32</v>
      </c>
      <c r="R9" s="84"/>
      <c r="S9" s="84"/>
      <c r="T9" s="84"/>
      <c r="U9" s="84"/>
      <c r="V9" s="84"/>
      <c r="W9" s="84"/>
      <c r="X9" s="84"/>
      <c r="Y9" s="84" t="s">
        <v>33</v>
      </c>
      <c r="Z9" s="84" t="s">
        <v>34</v>
      </c>
    </row>
    <row r="10" spans="1:26" ht="150.75" customHeight="1" x14ac:dyDescent="0.25">
      <c r="A10" s="101"/>
      <c r="B10" s="84" t="s">
        <v>35</v>
      </c>
      <c r="C10" s="84" t="s">
        <v>36</v>
      </c>
      <c r="D10" s="84" t="s">
        <v>37</v>
      </c>
      <c r="E10" s="84" t="s">
        <v>3</v>
      </c>
      <c r="F10" s="84"/>
      <c r="G10" s="84" t="s">
        <v>38</v>
      </c>
      <c r="H10" s="84"/>
      <c r="I10" s="84" t="s">
        <v>39</v>
      </c>
      <c r="J10" s="84" t="s">
        <v>40</v>
      </c>
      <c r="K10" s="84" t="s">
        <v>41</v>
      </c>
      <c r="L10" s="84" t="s">
        <v>10</v>
      </c>
      <c r="M10" s="99" t="s">
        <v>4</v>
      </c>
      <c r="N10" s="100"/>
      <c r="O10" s="84" t="s">
        <v>5</v>
      </c>
      <c r="P10" s="84" t="s">
        <v>6</v>
      </c>
      <c r="Q10" s="84" t="s">
        <v>42</v>
      </c>
      <c r="R10" s="84"/>
      <c r="S10" s="84" t="s">
        <v>43</v>
      </c>
      <c r="T10" s="84"/>
      <c r="U10" s="84" t="s">
        <v>44</v>
      </c>
      <c r="V10" s="84"/>
      <c r="W10" s="84" t="s">
        <v>45</v>
      </c>
      <c r="X10" s="84"/>
      <c r="Y10" s="84"/>
      <c r="Z10" s="84"/>
    </row>
    <row r="11" spans="1:26" ht="58.5" customHeight="1" x14ac:dyDescent="0.25">
      <c r="A11" s="101"/>
      <c r="B11" s="84"/>
      <c r="C11" s="84"/>
      <c r="D11" s="84"/>
      <c r="E11" s="14" t="s">
        <v>39</v>
      </c>
      <c r="F11" s="14" t="s">
        <v>46</v>
      </c>
      <c r="G11" s="84"/>
      <c r="H11" s="84"/>
      <c r="I11" s="84"/>
      <c r="J11" s="84"/>
      <c r="K11" s="84"/>
      <c r="L11" s="84"/>
      <c r="M11" s="14" t="s">
        <v>47</v>
      </c>
      <c r="N11" s="14" t="s">
        <v>21</v>
      </c>
      <c r="O11" s="84"/>
      <c r="P11" s="84"/>
      <c r="Q11" s="1" t="s">
        <v>48</v>
      </c>
      <c r="R11" s="1" t="s">
        <v>49</v>
      </c>
      <c r="S11" s="1" t="s">
        <v>48</v>
      </c>
      <c r="T11" s="1" t="s">
        <v>49</v>
      </c>
      <c r="U11" s="1" t="s">
        <v>39</v>
      </c>
      <c r="V11" s="1" t="s">
        <v>46</v>
      </c>
      <c r="W11" s="1" t="s">
        <v>48</v>
      </c>
      <c r="X11" s="1" t="s">
        <v>49</v>
      </c>
      <c r="Y11" s="84"/>
      <c r="Z11" s="84"/>
    </row>
    <row r="12" spans="1:26" s="15" customFormat="1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  <c r="Q12" s="14">
        <v>17</v>
      </c>
      <c r="R12" s="14">
        <v>18</v>
      </c>
      <c r="S12" s="14">
        <v>19</v>
      </c>
      <c r="T12" s="14">
        <v>20</v>
      </c>
      <c r="U12" s="14">
        <v>21</v>
      </c>
      <c r="V12" s="14">
        <v>22</v>
      </c>
      <c r="W12" s="14">
        <v>23</v>
      </c>
      <c r="X12" s="14">
        <v>24</v>
      </c>
      <c r="Y12" s="14">
        <v>25</v>
      </c>
      <c r="Z12" s="14">
        <v>26</v>
      </c>
    </row>
    <row r="13" spans="1:26" s="15" customFormat="1" ht="26.25" customHeight="1" x14ac:dyDescent="0.25">
      <c r="A13" s="88" t="s">
        <v>50</v>
      </c>
      <c r="B13" s="89"/>
      <c r="C13" s="89"/>
      <c r="D13" s="89"/>
      <c r="E13" s="9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77"/>
      <c r="X13" s="77"/>
      <c r="Y13" s="14"/>
      <c r="Z13" s="14"/>
    </row>
    <row r="14" spans="1:26" ht="21.75" customHeight="1" x14ac:dyDescent="0.25">
      <c r="A14" s="87" t="s">
        <v>51</v>
      </c>
      <c r="B14" s="87"/>
      <c r="C14" s="87"/>
      <c r="D14" s="16"/>
      <c r="E14" s="17"/>
      <c r="F14" s="17"/>
      <c r="G14" s="17"/>
      <c r="H14" s="18"/>
      <c r="I14" s="19">
        <f>SUM(I15:I19)</f>
        <v>101792.86</v>
      </c>
      <c r="J14" s="19">
        <f t="shared" ref="J14:K14" si="0">SUM(J15:J19)</f>
        <v>0</v>
      </c>
      <c r="K14" s="19">
        <f t="shared" si="0"/>
        <v>-101792.86</v>
      </c>
      <c r="L14" s="17"/>
      <c r="M14" s="19">
        <f t="shared" ref="M14:P14" si="1">SUM(M15:M19)</f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7"/>
      <c r="R14" s="17"/>
      <c r="S14" s="17"/>
      <c r="T14" s="17"/>
      <c r="U14" s="17"/>
      <c r="V14" s="17"/>
      <c r="W14" s="78"/>
      <c r="X14" s="78"/>
      <c r="Y14" s="17"/>
      <c r="Z14" s="18"/>
    </row>
    <row r="15" spans="1:26" ht="48.75" customHeight="1" x14ac:dyDescent="0.25">
      <c r="A15" s="20" t="s">
        <v>0</v>
      </c>
      <c r="B15" s="95" t="s">
        <v>52</v>
      </c>
      <c r="C15" s="21" t="s">
        <v>71</v>
      </c>
      <c r="D15" s="25" t="s">
        <v>8</v>
      </c>
      <c r="E15" s="25">
        <v>1</v>
      </c>
      <c r="F15" s="25">
        <v>1</v>
      </c>
      <c r="G15" s="93" t="s">
        <v>72</v>
      </c>
      <c r="H15" s="18"/>
      <c r="I15" s="22">
        <v>20446.400000000001</v>
      </c>
      <c r="J15" s="22">
        <v>0</v>
      </c>
      <c r="K15" s="22">
        <f t="shared" ref="K15:K18" si="2">J15-I15</f>
        <v>-20446.400000000001</v>
      </c>
      <c r="L15" s="76"/>
      <c r="M15" s="22">
        <f t="shared" ref="M15:M18" si="3">J15</f>
        <v>0</v>
      </c>
      <c r="N15" s="19"/>
      <c r="O15" s="19"/>
      <c r="P15" s="19"/>
      <c r="Q15" s="17"/>
      <c r="R15" s="17"/>
      <c r="S15" s="17"/>
      <c r="T15" s="17"/>
      <c r="U15" s="17"/>
      <c r="V15" s="17"/>
      <c r="W15" s="16"/>
      <c r="X15" s="16"/>
      <c r="Y15" s="56"/>
      <c r="Z15" s="18"/>
    </row>
    <row r="16" spans="1:26" ht="48" customHeight="1" x14ac:dyDescent="0.25">
      <c r="A16" s="20" t="s">
        <v>1</v>
      </c>
      <c r="B16" s="97"/>
      <c r="C16" s="24" t="s">
        <v>74</v>
      </c>
      <c r="D16" s="25" t="s">
        <v>8</v>
      </c>
      <c r="E16" s="25">
        <v>2</v>
      </c>
      <c r="F16" s="25">
        <v>2</v>
      </c>
      <c r="G16" s="98"/>
      <c r="H16" s="18"/>
      <c r="I16" s="22">
        <v>4508.4399999999996</v>
      </c>
      <c r="J16" s="22">
        <v>0</v>
      </c>
      <c r="K16" s="22">
        <f t="shared" si="2"/>
        <v>-4508.4399999999996</v>
      </c>
      <c r="L16" s="76"/>
      <c r="M16" s="22">
        <f t="shared" si="3"/>
        <v>0</v>
      </c>
      <c r="N16" s="19"/>
      <c r="O16" s="19"/>
      <c r="P16" s="19"/>
      <c r="Q16" s="17"/>
      <c r="R16" s="17"/>
      <c r="S16" s="17"/>
      <c r="T16" s="17"/>
      <c r="U16" s="17"/>
      <c r="V16" s="17"/>
      <c r="W16" s="16"/>
      <c r="X16" s="16"/>
      <c r="Y16" s="72"/>
      <c r="Z16" s="18"/>
    </row>
    <row r="17" spans="1:26" ht="62.25" customHeight="1" x14ac:dyDescent="0.25">
      <c r="A17" s="20" t="s">
        <v>14</v>
      </c>
      <c r="B17" s="97"/>
      <c r="C17" s="21" t="s">
        <v>75</v>
      </c>
      <c r="D17" s="25" t="s">
        <v>8</v>
      </c>
      <c r="E17" s="25">
        <v>1</v>
      </c>
      <c r="F17" s="25">
        <v>1</v>
      </c>
      <c r="G17" s="98"/>
      <c r="H17" s="18"/>
      <c r="I17" s="22">
        <v>61892.85</v>
      </c>
      <c r="J17" s="22">
        <v>0</v>
      </c>
      <c r="K17" s="22">
        <f t="shared" si="2"/>
        <v>-61892.85</v>
      </c>
      <c r="L17" s="76"/>
      <c r="M17" s="22">
        <f t="shared" si="3"/>
        <v>0</v>
      </c>
      <c r="N17" s="19"/>
      <c r="O17" s="19"/>
      <c r="P17" s="19"/>
      <c r="Q17" s="17"/>
      <c r="R17" s="17"/>
      <c r="S17" s="17"/>
      <c r="T17" s="17"/>
      <c r="U17" s="17"/>
      <c r="V17" s="17"/>
      <c r="W17" s="16"/>
      <c r="X17" s="16"/>
      <c r="Y17" s="26"/>
      <c r="Z17" s="18"/>
    </row>
    <row r="18" spans="1:26" ht="46.5" customHeight="1" x14ac:dyDescent="0.25">
      <c r="A18" s="20" t="s">
        <v>53</v>
      </c>
      <c r="B18" s="97"/>
      <c r="C18" s="24" t="s">
        <v>76</v>
      </c>
      <c r="D18" s="25" t="s">
        <v>8</v>
      </c>
      <c r="E18" s="25">
        <v>1</v>
      </c>
      <c r="F18" s="25">
        <v>1</v>
      </c>
      <c r="G18" s="98"/>
      <c r="H18" s="18"/>
      <c r="I18" s="22">
        <v>2229.9699999999998</v>
      </c>
      <c r="J18" s="22">
        <v>0</v>
      </c>
      <c r="K18" s="22">
        <f t="shared" si="2"/>
        <v>-2229.9699999999998</v>
      </c>
      <c r="L18" s="76"/>
      <c r="M18" s="22">
        <f t="shared" si="3"/>
        <v>0</v>
      </c>
      <c r="N18" s="19"/>
      <c r="O18" s="19"/>
      <c r="P18" s="19"/>
      <c r="Q18" s="17"/>
      <c r="R18" s="17"/>
      <c r="S18" s="17"/>
      <c r="T18" s="17"/>
      <c r="U18" s="17"/>
      <c r="V18" s="17"/>
      <c r="W18" s="16"/>
      <c r="X18" s="16"/>
      <c r="Y18" s="26"/>
      <c r="Z18" s="18"/>
    </row>
    <row r="19" spans="1:26" ht="66" customHeight="1" x14ac:dyDescent="0.25">
      <c r="A19" s="20" t="s">
        <v>73</v>
      </c>
      <c r="B19" s="96"/>
      <c r="C19" s="24" t="s">
        <v>77</v>
      </c>
      <c r="D19" s="25" t="s">
        <v>8</v>
      </c>
      <c r="E19" s="25">
        <v>4</v>
      </c>
      <c r="F19" s="25">
        <v>4</v>
      </c>
      <c r="G19" s="94"/>
      <c r="H19" s="18"/>
      <c r="I19" s="22">
        <v>12715.2</v>
      </c>
      <c r="J19" s="22">
        <v>0</v>
      </c>
      <c r="K19" s="22">
        <f>J19-I19</f>
        <v>-12715.2</v>
      </c>
      <c r="L19" s="76"/>
      <c r="M19" s="22">
        <f>J19</f>
        <v>0</v>
      </c>
      <c r="N19" s="19"/>
      <c r="O19" s="17"/>
      <c r="P19" s="17"/>
      <c r="Q19" s="17"/>
      <c r="R19" s="26"/>
      <c r="S19" s="27"/>
      <c r="T19" s="14"/>
      <c r="U19" s="28"/>
      <c r="V19" s="28"/>
      <c r="W19" s="54"/>
      <c r="X19" s="54"/>
      <c r="Y19" s="26"/>
      <c r="Z19" s="18"/>
    </row>
    <row r="20" spans="1:26" ht="22.5" customHeight="1" x14ac:dyDescent="0.25">
      <c r="A20" s="87" t="s">
        <v>54</v>
      </c>
      <c r="B20" s="87"/>
      <c r="C20" s="87"/>
      <c r="D20" s="25"/>
      <c r="E20" s="25"/>
      <c r="F20" s="25"/>
      <c r="G20" s="29"/>
      <c r="H20" s="18"/>
      <c r="I20" s="30">
        <f>SUM(I21:I25)</f>
        <v>6938.58</v>
      </c>
      <c r="J20" s="30">
        <f t="shared" ref="J20:M20" si="4">SUM(J21:J25)</f>
        <v>0</v>
      </c>
      <c r="K20" s="30">
        <f t="shared" si="4"/>
        <v>-6938.58</v>
      </c>
      <c r="L20" s="23"/>
      <c r="M20" s="30">
        <f t="shared" si="4"/>
        <v>0</v>
      </c>
      <c r="N20" s="19"/>
      <c r="O20" s="17"/>
      <c r="P20" s="17"/>
      <c r="Q20" s="17"/>
      <c r="R20" s="31"/>
      <c r="S20" s="32"/>
      <c r="T20" s="33"/>
      <c r="U20" s="28"/>
      <c r="V20" s="34"/>
      <c r="W20" s="1"/>
      <c r="X20" s="1"/>
      <c r="Y20" s="31"/>
      <c r="Z20" s="18"/>
    </row>
    <row r="21" spans="1:26" ht="47.25" customHeight="1" x14ac:dyDescent="0.25">
      <c r="A21" s="20" t="s">
        <v>7</v>
      </c>
      <c r="B21" s="95" t="s">
        <v>52</v>
      </c>
      <c r="C21" s="24" t="s">
        <v>78</v>
      </c>
      <c r="D21" s="25" t="s">
        <v>8</v>
      </c>
      <c r="E21" s="25">
        <v>2</v>
      </c>
      <c r="F21" s="25">
        <v>2</v>
      </c>
      <c r="G21" s="93" t="s">
        <v>72</v>
      </c>
      <c r="H21" s="18"/>
      <c r="I21" s="22">
        <v>960.6</v>
      </c>
      <c r="J21" s="22">
        <v>0</v>
      </c>
      <c r="K21" s="22">
        <f>J21-I21</f>
        <v>-960.6</v>
      </c>
      <c r="L21" s="76"/>
      <c r="M21" s="22">
        <f>J21</f>
        <v>0</v>
      </c>
      <c r="N21" s="19"/>
      <c r="O21" s="17"/>
      <c r="P21" s="17"/>
      <c r="Q21" s="17"/>
      <c r="R21" s="31"/>
      <c r="S21" s="32"/>
      <c r="T21" s="33"/>
      <c r="U21" s="28"/>
      <c r="V21" s="34"/>
      <c r="W21" s="1"/>
      <c r="X21" s="1"/>
      <c r="Y21" s="31"/>
      <c r="Z21" s="18"/>
    </row>
    <row r="22" spans="1:26" ht="45" customHeight="1" x14ac:dyDescent="0.25">
      <c r="A22" s="20" t="s">
        <v>15</v>
      </c>
      <c r="B22" s="97"/>
      <c r="C22" s="24" t="s">
        <v>79</v>
      </c>
      <c r="D22" s="25" t="s">
        <v>8</v>
      </c>
      <c r="E22" s="25">
        <v>1</v>
      </c>
      <c r="F22" s="25">
        <v>1</v>
      </c>
      <c r="G22" s="98"/>
      <c r="H22" s="18"/>
      <c r="I22" s="22">
        <v>2229.9699999999998</v>
      </c>
      <c r="J22" s="22">
        <v>0</v>
      </c>
      <c r="K22" s="22">
        <f>J22-I22</f>
        <v>-2229.9699999999998</v>
      </c>
      <c r="L22" s="76"/>
      <c r="M22" s="22">
        <f t="shared" ref="M22:M25" si="5">J22</f>
        <v>0</v>
      </c>
      <c r="N22" s="19"/>
      <c r="O22" s="17"/>
      <c r="P22" s="17"/>
      <c r="Q22" s="17"/>
      <c r="R22" s="31"/>
      <c r="S22" s="32"/>
      <c r="T22" s="33"/>
      <c r="U22" s="28"/>
      <c r="V22" s="34"/>
      <c r="W22" s="1"/>
      <c r="X22" s="1"/>
      <c r="Y22" s="56"/>
      <c r="Z22" s="18"/>
    </row>
    <row r="23" spans="1:26" ht="60" customHeight="1" x14ac:dyDescent="0.25">
      <c r="A23" s="20" t="s">
        <v>16</v>
      </c>
      <c r="B23" s="97"/>
      <c r="C23" s="24" t="s">
        <v>80</v>
      </c>
      <c r="D23" s="25" t="s">
        <v>8</v>
      </c>
      <c r="E23" s="25">
        <v>2</v>
      </c>
      <c r="F23" s="25">
        <v>2</v>
      </c>
      <c r="G23" s="98"/>
      <c r="H23" s="18"/>
      <c r="I23" s="22">
        <v>624.39</v>
      </c>
      <c r="J23" s="22">
        <v>0</v>
      </c>
      <c r="K23" s="22">
        <f t="shared" ref="K23:K25" si="6">J23-I23</f>
        <v>-624.39</v>
      </c>
      <c r="L23" s="76"/>
      <c r="M23" s="22">
        <f t="shared" si="5"/>
        <v>0</v>
      </c>
      <c r="N23" s="19"/>
      <c r="O23" s="17"/>
      <c r="P23" s="17"/>
      <c r="Q23" s="17"/>
      <c r="R23" s="31"/>
      <c r="S23" s="32"/>
      <c r="T23" s="33"/>
      <c r="U23" s="28"/>
      <c r="V23" s="34"/>
      <c r="W23" s="1"/>
      <c r="X23" s="1"/>
      <c r="Y23" s="56"/>
      <c r="Z23" s="18"/>
    </row>
    <row r="24" spans="1:26" ht="63" customHeight="1" x14ac:dyDescent="0.25">
      <c r="A24" s="20" t="s">
        <v>17</v>
      </c>
      <c r="B24" s="97"/>
      <c r="C24" s="24" t="s">
        <v>81</v>
      </c>
      <c r="D24" s="25" t="s">
        <v>8</v>
      </c>
      <c r="E24" s="25">
        <v>2</v>
      </c>
      <c r="F24" s="25">
        <v>2</v>
      </c>
      <c r="G24" s="98"/>
      <c r="H24" s="18"/>
      <c r="I24" s="22">
        <v>450.51</v>
      </c>
      <c r="J24" s="22">
        <v>0</v>
      </c>
      <c r="K24" s="22">
        <f t="shared" si="6"/>
        <v>-450.51</v>
      </c>
      <c r="L24" s="76"/>
      <c r="M24" s="22">
        <f t="shared" si="5"/>
        <v>0</v>
      </c>
      <c r="N24" s="19"/>
      <c r="O24" s="17"/>
      <c r="P24" s="17"/>
      <c r="Q24" s="17"/>
      <c r="R24" s="31"/>
      <c r="S24" s="32"/>
      <c r="T24" s="33"/>
      <c r="U24" s="28"/>
      <c r="V24" s="34"/>
      <c r="W24" s="1"/>
      <c r="X24" s="1"/>
      <c r="Y24" s="56"/>
      <c r="Z24" s="18"/>
    </row>
    <row r="25" spans="1:26" ht="46.5" customHeight="1" x14ac:dyDescent="0.25">
      <c r="A25" s="20" t="s">
        <v>64</v>
      </c>
      <c r="B25" s="97"/>
      <c r="C25" s="24" t="s">
        <v>82</v>
      </c>
      <c r="D25" s="25" t="s">
        <v>8</v>
      </c>
      <c r="E25" s="25">
        <v>2</v>
      </c>
      <c r="F25" s="25">
        <v>2</v>
      </c>
      <c r="G25" s="98"/>
      <c r="H25" s="18"/>
      <c r="I25" s="22">
        <v>2673.11</v>
      </c>
      <c r="J25" s="22">
        <v>0</v>
      </c>
      <c r="K25" s="22">
        <f t="shared" si="6"/>
        <v>-2673.11</v>
      </c>
      <c r="L25" s="76"/>
      <c r="M25" s="22">
        <f t="shared" si="5"/>
        <v>0</v>
      </c>
      <c r="N25" s="19"/>
      <c r="O25" s="17"/>
      <c r="P25" s="17"/>
      <c r="Q25" s="17"/>
      <c r="R25" s="31"/>
      <c r="S25" s="32"/>
      <c r="T25" s="33"/>
      <c r="U25" s="28"/>
      <c r="V25" s="34"/>
      <c r="W25" s="1"/>
      <c r="X25" s="1"/>
      <c r="Y25" s="56"/>
      <c r="Z25" s="18"/>
    </row>
    <row r="26" spans="1:26" ht="22.5" customHeight="1" x14ac:dyDescent="0.25">
      <c r="A26" s="87" t="s">
        <v>83</v>
      </c>
      <c r="B26" s="87"/>
      <c r="C26" s="87"/>
      <c r="D26" s="25"/>
      <c r="E26" s="25"/>
      <c r="F26" s="25"/>
      <c r="G26" s="25"/>
      <c r="H26" s="18"/>
      <c r="I26" s="30">
        <f>I27</f>
        <v>1120.7</v>
      </c>
      <c r="J26" s="30">
        <f t="shared" ref="J26:M26" si="7">J27</f>
        <v>0</v>
      </c>
      <c r="K26" s="30">
        <f t="shared" si="7"/>
        <v>-1120.7</v>
      </c>
      <c r="L26" s="23"/>
      <c r="M26" s="30">
        <f t="shared" si="7"/>
        <v>0</v>
      </c>
      <c r="N26" s="30">
        <f t="shared" ref="N26" si="8">N27</f>
        <v>0</v>
      </c>
      <c r="O26" s="30">
        <f t="shared" ref="O26" si="9">O27</f>
        <v>0</v>
      </c>
      <c r="P26" s="30">
        <f t="shared" ref="P26" si="10">P27</f>
        <v>0</v>
      </c>
      <c r="Q26" s="35"/>
      <c r="R26" s="31"/>
      <c r="S26" s="36"/>
      <c r="T26" s="36"/>
      <c r="U26" s="37"/>
      <c r="V26" s="38"/>
      <c r="W26" s="70"/>
      <c r="X26" s="70"/>
      <c r="Y26" s="31"/>
      <c r="Z26" s="18"/>
    </row>
    <row r="27" spans="1:26" ht="45.75" customHeight="1" x14ac:dyDescent="0.25">
      <c r="A27" s="20" t="s">
        <v>9</v>
      </c>
      <c r="B27" s="70" t="s">
        <v>52</v>
      </c>
      <c r="C27" s="24" t="s">
        <v>84</v>
      </c>
      <c r="D27" s="25" t="s">
        <v>18</v>
      </c>
      <c r="E27" s="25">
        <v>1</v>
      </c>
      <c r="F27" s="25">
        <v>1</v>
      </c>
      <c r="G27" s="25" t="s">
        <v>72</v>
      </c>
      <c r="H27" s="18"/>
      <c r="I27" s="22">
        <v>1120.7</v>
      </c>
      <c r="J27" s="22">
        <v>0</v>
      </c>
      <c r="K27" s="22">
        <f>J27-I27</f>
        <v>-1120.7</v>
      </c>
      <c r="L27" s="23"/>
      <c r="M27" s="22">
        <f>J27</f>
        <v>0</v>
      </c>
      <c r="N27" s="48"/>
      <c r="O27" s="48"/>
      <c r="P27" s="48"/>
      <c r="Q27" s="35"/>
      <c r="R27" s="56"/>
      <c r="S27" s="45"/>
      <c r="T27" s="68"/>
      <c r="U27" s="69"/>
      <c r="V27" s="48"/>
      <c r="W27" s="54"/>
      <c r="X27" s="1"/>
      <c r="Y27" s="70"/>
      <c r="Z27" s="18"/>
    </row>
    <row r="28" spans="1:26" x14ac:dyDescent="0.25">
      <c r="A28" s="87" t="s">
        <v>85</v>
      </c>
      <c r="B28" s="87"/>
      <c r="C28" s="87"/>
      <c r="D28" s="60"/>
      <c r="E28" s="60"/>
      <c r="F28" s="60"/>
      <c r="G28" s="29"/>
      <c r="H28" s="67"/>
      <c r="I28" s="71">
        <f>SUM(I29:I30)</f>
        <v>38059.17</v>
      </c>
      <c r="J28" s="71">
        <f t="shared" ref="J28:M28" si="11">SUM(J29:J30)</f>
        <v>0</v>
      </c>
      <c r="K28" s="71">
        <f t="shared" si="11"/>
        <v>-38059.17</v>
      </c>
      <c r="L28" s="62"/>
      <c r="M28" s="71">
        <f t="shared" si="11"/>
        <v>0</v>
      </c>
      <c r="N28" s="63"/>
      <c r="O28" s="63"/>
      <c r="P28" s="63"/>
      <c r="Q28" s="60"/>
      <c r="R28" s="59"/>
      <c r="S28" s="64"/>
      <c r="T28" s="65"/>
      <c r="U28" s="66"/>
      <c r="V28" s="63"/>
      <c r="W28" s="54"/>
      <c r="X28" s="1"/>
      <c r="Y28" s="70"/>
      <c r="Z28" s="18"/>
    </row>
    <row r="29" spans="1:26" ht="45" customHeight="1" x14ac:dyDescent="0.25">
      <c r="A29" s="39" t="s">
        <v>13</v>
      </c>
      <c r="B29" s="95" t="s">
        <v>52</v>
      </c>
      <c r="C29" s="24" t="s">
        <v>88</v>
      </c>
      <c r="D29" s="29" t="s">
        <v>12</v>
      </c>
      <c r="E29" s="29">
        <v>1</v>
      </c>
      <c r="F29" s="29">
        <v>1</v>
      </c>
      <c r="G29" s="93" t="s">
        <v>72</v>
      </c>
      <c r="H29" s="67"/>
      <c r="I29" s="61">
        <v>24015.11</v>
      </c>
      <c r="J29" s="22">
        <v>0</v>
      </c>
      <c r="K29" s="22">
        <f t="shared" ref="K29:K30" si="12">J29-I29</f>
        <v>-24015.11</v>
      </c>
      <c r="L29" s="76"/>
      <c r="M29" s="22">
        <f t="shared" ref="M29:M30" si="13">J29</f>
        <v>0</v>
      </c>
      <c r="N29" s="63"/>
      <c r="O29" s="63"/>
      <c r="P29" s="63"/>
      <c r="Q29" s="60"/>
      <c r="R29" s="59"/>
      <c r="S29" s="64"/>
      <c r="T29" s="65"/>
      <c r="U29" s="66"/>
      <c r="V29" s="63"/>
      <c r="W29" s="54"/>
      <c r="X29" s="1"/>
      <c r="Y29" s="70"/>
      <c r="Z29" s="18"/>
    </row>
    <row r="30" spans="1:26" ht="45" x14ac:dyDescent="0.25">
      <c r="A30" s="39" t="s">
        <v>86</v>
      </c>
      <c r="B30" s="96"/>
      <c r="C30" s="24" t="s">
        <v>89</v>
      </c>
      <c r="D30" s="29" t="s">
        <v>12</v>
      </c>
      <c r="E30" s="29">
        <v>1</v>
      </c>
      <c r="F30" s="29">
        <v>1</v>
      </c>
      <c r="G30" s="94"/>
      <c r="H30" s="67"/>
      <c r="I30" s="61">
        <v>14044.06</v>
      </c>
      <c r="J30" s="22">
        <v>0</v>
      </c>
      <c r="K30" s="22">
        <f t="shared" si="12"/>
        <v>-14044.06</v>
      </c>
      <c r="L30" s="76"/>
      <c r="M30" s="22">
        <f t="shared" si="13"/>
        <v>0</v>
      </c>
      <c r="N30" s="63"/>
      <c r="O30" s="63"/>
      <c r="P30" s="63"/>
      <c r="Q30" s="60"/>
      <c r="R30" s="59"/>
      <c r="S30" s="64"/>
      <c r="T30" s="65"/>
      <c r="U30" s="66"/>
      <c r="V30" s="63"/>
      <c r="W30" s="54"/>
      <c r="X30" s="1"/>
      <c r="Y30" s="70"/>
      <c r="Z30" s="18"/>
    </row>
    <row r="31" spans="1:26" x14ac:dyDescent="0.25">
      <c r="A31" s="87" t="s">
        <v>87</v>
      </c>
      <c r="B31" s="87"/>
      <c r="C31" s="87"/>
      <c r="D31" s="60"/>
      <c r="E31" s="60"/>
      <c r="F31" s="60"/>
      <c r="G31" s="29"/>
      <c r="H31" s="67"/>
      <c r="I31" s="71">
        <f>SUM(I32)</f>
        <v>168050.97</v>
      </c>
      <c r="J31" s="71">
        <f t="shared" ref="J31:K31" si="14">SUM(J32)</f>
        <v>0</v>
      </c>
      <c r="K31" s="71">
        <f t="shared" si="14"/>
        <v>-168050.97</v>
      </c>
      <c r="L31" s="62"/>
      <c r="M31" s="71">
        <f>SUM(M32)</f>
        <v>0</v>
      </c>
      <c r="N31" s="63"/>
      <c r="O31" s="63"/>
      <c r="P31" s="63"/>
      <c r="Q31" s="60"/>
      <c r="R31" s="59"/>
      <c r="S31" s="64"/>
      <c r="T31" s="65"/>
      <c r="U31" s="66"/>
      <c r="V31" s="63"/>
      <c r="W31" s="54"/>
      <c r="X31" s="1"/>
      <c r="Y31" s="70"/>
      <c r="Z31" s="18"/>
    </row>
    <row r="32" spans="1:26" ht="48" customHeight="1" x14ac:dyDescent="0.25">
      <c r="A32" s="39" t="s">
        <v>19</v>
      </c>
      <c r="B32" s="70" t="s">
        <v>52</v>
      </c>
      <c r="C32" s="24" t="s">
        <v>90</v>
      </c>
      <c r="D32" s="29" t="s">
        <v>12</v>
      </c>
      <c r="E32" s="29">
        <v>1</v>
      </c>
      <c r="F32" s="29">
        <v>1</v>
      </c>
      <c r="G32" s="25" t="s">
        <v>72</v>
      </c>
      <c r="H32" s="67"/>
      <c r="I32" s="61">
        <v>168050.97</v>
      </c>
      <c r="J32" s="22">
        <v>0</v>
      </c>
      <c r="K32" s="22">
        <f>J32-I32</f>
        <v>-168050.97</v>
      </c>
      <c r="L32" s="23"/>
      <c r="M32" s="22">
        <f>J32</f>
        <v>0</v>
      </c>
      <c r="N32" s="63"/>
      <c r="O32" s="63"/>
      <c r="P32" s="63"/>
      <c r="Q32" s="60"/>
      <c r="R32" s="59"/>
      <c r="S32" s="64"/>
      <c r="T32" s="65"/>
      <c r="U32" s="66"/>
      <c r="V32" s="63"/>
      <c r="W32" s="54"/>
      <c r="X32" s="1"/>
      <c r="Y32" s="70"/>
      <c r="Z32" s="18"/>
    </row>
    <row r="33" spans="1:26" s="47" customFormat="1" ht="21.75" customHeight="1" x14ac:dyDescent="0.25">
      <c r="A33" s="86" t="s">
        <v>55</v>
      </c>
      <c r="B33" s="86"/>
      <c r="C33" s="40" t="s">
        <v>56</v>
      </c>
      <c r="D33" s="41" t="s">
        <v>56</v>
      </c>
      <c r="E33" s="41" t="s">
        <v>56</v>
      </c>
      <c r="F33" s="41" t="s">
        <v>56</v>
      </c>
      <c r="G33" s="41" t="s">
        <v>56</v>
      </c>
      <c r="H33" s="42"/>
      <c r="I33" s="43">
        <f>I14+I20+I26+I28+I31</f>
        <v>315962.28000000003</v>
      </c>
      <c r="J33" s="43">
        <f t="shared" ref="J33:M33" si="15">J14+J20+J26+J28+J31</f>
        <v>0</v>
      </c>
      <c r="K33" s="43">
        <f t="shared" si="15"/>
        <v>-315962.28000000003</v>
      </c>
      <c r="L33" s="41" t="s">
        <v>56</v>
      </c>
      <c r="M33" s="43">
        <f t="shared" si="15"/>
        <v>0</v>
      </c>
      <c r="N33" s="43">
        <v>0</v>
      </c>
      <c r="O33" s="41" t="s">
        <v>11</v>
      </c>
      <c r="P33" s="41" t="s">
        <v>11</v>
      </c>
      <c r="Q33" s="44"/>
      <c r="R33" s="44"/>
      <c r="S33" s="44"/>
      <c r="T33" s="44"/>
      <c r="U33" s="45"/>
      <c r="V33" s="45"/>
      <c r="W33" s="44"/>
      <c r="X33" s="44"/>
      <c r="Y33" s="46"/>
      <c r="Z33" s="44"/>
    </row>
    <row r="34" spans="1:26" ht="19.5" customHeight="1" x14ac:dyDescent="0.25">
      <c r="A34" s="88" t="s">
        <v>57</v>
      </c>
      <c r="B34" s="89"/>
      <c r="C34" s="89"/>
      <c r="D34" s="89"/>
      <c r="E34" s="90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7"/>
    </row>
    <row r="35" spans="1:26" ht="18.75" customHeight="1" x14ac:dyDescent="0.25">
      <c r="A35" s="25" t="s">
        <v>7</v>
      </c>
      <c r="B35" s="91" t="s">
        <v>58</v>
      </c>
      <c r="C35" s="92"/>
      <c r="D35" s="25" t="s">
        <v>59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9">
        <v>837.09699999999998</v>
      </c>
      <c r="R35" s="49">
        <v>853.76</v>
      </c>
      <c r="S35" s="35"/>
      <c r="T35" s="48"/>
      <c r="U35" s="48"/>
      <c r="V35" s="48"/>
      <c r="W35" s="48"/>
      <c r="X35" s="48"/>
      <c r="Y35" s="52"/>
      <c r="Z35" s="17"/>
    </row>
    <row r="36" spans="1:26" ht="18" customHeight="1" x14ac:dyDescent="0.25">
      <c r="A36" s="25" t="s">
        <v>15</v>
      </c>
      <c r="B36" s="85" t="s">
        <v>60</v>
      </c>
      <c r="C36" s="85"/>
      <c r="D36" s="16" t="s">
        <v>59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17">
        <v>673.53499999999997</v>
      </c>
      <c r="R36" s="17">
        <f>547.0816+141.208</f>
        <v>688.28959999999995</v>
      </c>
      <c r="S36" s="17"/>
      <c r="T36" s="50"/>
      <c r="U36" s="50"/>
      <c r="V36" s="50"/>
      <c r="W36" s="50"/>
      <c r="X36" s="50"/>
      <c r="Y36" s="75"/>
      <c r="Z36" s="17"/>
    </row>
    <row r="37" spans="1:26" ht="27.75" customHeight="1" x14ac:dyDescent="0.25">
      <c r="A37" s="25" t="s">
        <v>16</v>
      </c>
      <c r="B37" s="81" t="s">
        <v>61</v>
      </c>
      <c r="C37" s="82"/>
      <c r="D37" s="16" t="s">
        <v>59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1">
        <v>161.78146000000001</v>
      </c>
      <c r="R37" s="51">
        <v>164.27</v>
      </c>
      <c r="S37" s="17"/>
      <c r="T37" s="50"/>
      <c r="U37" s="50"/>
      <c r="V37" s="50"/>
      <c r="W37" s="50"/>
      <c r="X37" s="50"/>
      <c r="Y37" s="52"/>
      <c r="Z37" s="17"/>
    </row>
    <row r="38" spans="1:26" ht="29.25" customHeight="1" x14ac:dyDescent="0.25">
      <c r="A38" s="14" t="s">
        <v>17</v>
      </c>
      <c r="B38" s="83" t="s">
        <v>62</v>
      </c>
      <c r="C38" s="83"/>
      <c r="D38" s="25" t="s">
        <v>63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9">
        <v>173.3</v>
      </c>
      <c r="R38" s="49">
        <v>173.3</v>
      </c>
      <c r="S38" s="49"/>
      <c r="T38" s="48"/>
      <c r="U38" s="48"/>
      <c r="V38" s="48"/>
      <c r="W38" s="48"/>
      <c r="X38" s="48"/>
      <c r="Y38" s="46"/>
      <c r="Z38" s="17"/>
    </row>
    <row r="39" spans="1:26" ht="77.25" customHeight="1" x14ac:dyDescent="0.25">
      <c r="A39" s="25" t="s">
        <v>64</v>
      </c>
      <c r="B39" s="84" t="s">
        <v>65</v>
      </c>
      <c r="C39" s="84"/>
      <c r="D39" s="14" t="s">
        <v>66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53">
        <v>0</v>
      </c>
      <c r="S39" s="14">
        <v>50.48</v>
      </c>
      <c r="T39" s="14">
        <v>52.41</v>
      </c>
      <c r="U39" s="28" t="s">
        <v>11</v>
      </c>
      <c r="V39" s="28" t="s">
        <v>11</v>
      </c>
      <c r="W39" s="45"/>
      <c r="X39" s="45"/>
      <c r="Y39" s="54" t="s">
        <v>91</v>
      </c>
      <c r="Z39" s="17"/>
    </row>
    <row r="40" spans="1:26" ht="15" customHeight="1" x14ac:dyDescent="0.25">
      <c r="A40" s="25" t="s">
        <v>67</v>
      </c>
      <c r="B40" s="85" t="s">
        <v>68</v>
      </c>
      <c r="C40" s="85"/>
      <c r="D40" s="16" t="s">
        <v>69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5">
        <v>0</v>
      </c>
      <c r="S40" s="50"/>
      <c r="T40" s="50"/>
      <c r="U40" s="50"/>
      <c r="V40" s="50"/>
      <c r="W40" s="73">
        <v>0</v>
      </c>
      <c r="X40" s="73">
        <v>0</v>
      </c>
      <c r="Y40" s="56" t="s">
        <v>92</v>
      </c>
      <c r="Z40" s="17"/>
    </row>
    <row r="42" spans="1:26" x14ac:dyDescent="0.25">
      <c r="D42" s="8"/>
      <c r="M42" s="57"/>
    </row>
    <row r="43" spans="1:26" ht="56.25" customHeight="1" x14ac:dyDescent="0.25">
      <c r="B43" s="2" t="s">
        <v>20</v>
      </c>
      <c r="C43" s="80" t="s">
        <v>93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79"/>
    </row>
    <row r="44" spans="1:26" x14ac:dyDescent="0.25">
      <c r="D44" s="8"/>
      <c r="H44" s="58"/>
    </row>
    <row r="45" spans="1:26" x14ac:dyDescent="0.25">
      <c r="D45" s="8"/>
      <c r="H45" s="58"/>
    </row>
    <row r="46" spans="1:26" x14ac:dyDescent="0.25">
      <c r="D46" s="8"/>
      <c r="H46" s="58"/>
    </row>
    <row r="47" spans="1:26" x14ac:dyDescent="0.25">
      <c r="D47" s="8"/>
    </row>
    <row r="48" spans="1:26" x14ac:dyDescent="0.25">
      <c r="D48" s="8"/>
    </row>
    <row r="49" spans="4:4" x14ac:dyDescent="0.25">
      <c r="D49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</sheetData>
  <sheetProtection sheet="1" formatCells="0" formatColumns="0" formatRows="0" insertColumns="0" insertRows="0" insertHyperlinks="0" deleteColumns="0" deleteRows="0" sort="0" autoFilter="0" pivotTables="0"/>
  <mergeCells count="50">
    <mergeCell ref="A1:N1"/>
    <mergeCell ref="A2:N2"/>
    <mergeCell ref="A3:N3"/>
    <mergeCell ref="A4:N4"/>
    <mergeCell ref="A6:N6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U10:V10"/>
    <mergeCell ref="W10:X10"/>
    <mergeCell ref="A13:E13"/>
    <mergeCell ref="Q9:X9"/>
    <mergeCell ref="B15:B19"/>
    <mergeCell ref="G15:G19"/>
    <mergeCell ref="A14:C14"/>
    <mergeCell ref="K10:K11"/>
    <mergeCell ref="L10:L11"/>
    <mergeCell ref="M10:N10"/>
    <mergeCell ref="O10:O11"/>
    <mergeCell ref="A9:A11"/>
    <mergeCell ref="G29:G30"/>
    <mergeCell ref="B29:B30"/>
    <mergeCell ref="A20:C20"/>
    <mergeCell ref="B21:B25"/>
    <mergeCell ref="G21:G25"/>
    <mergeCell ref="A33:B33"/>
    <mergeCell ref="B36:C36"/>
    <mergeCell ref="A26:C26"/>
    <mergeCell ref="A28:C28"/>
    <mergeCell ref="A31:C31"/>
    <mergeCell ref="A34:E34"/>
    <mergeCell ref="B35:C35"/>
    <mergeCell ref="C43:P43"/>
    <mergeCell ref="B37:C37"/>
    <mergeCell ref="B38:C38"/>
    <mergeCell ref="B39:C39"/>
    <mergeCell ref="B40:C40"/>
  </mergeCells>
  <pageMargins left="0" right="0" top="0" bottom="0" header="0.31496062992125984" footer="0.31496062992125984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2020-12-15T08:28:33Z</dcterms:modified>
</cp:coreProperties>
</file>